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1075" windowHeight="876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_FilterDatabase" localSheetId="0" hidden="1">Sheet1!$J$1:$J$17</definedName>
  </definedNames>
  <calcPr calcId="125725" calcMode="manual"/>
</workbook>
</file>

<file path=xl/calcChain.xml><?xml version="1.0" encoding="utf-8"?>
<calcChain xmlns="http://schemas.openxmlformats.org/spreadsheetml/2006/main">
  <c r="G17" i="1"/>
  <c r="A17"/>
  <c r="G16"/>
  <c r="A16"/>
  <c r="G15"/>
  <c r="G14"/>
  <c r="G13"/>
  <c r="A13"/>
  <c r="G12"/>
  <c r="A12"/>
  <c r="G11"/>
  <c r="A11"/>
  <c r="G10"/>
  <c r="A10"/>
  <c r="G9"/>
  <c r="A9"/>
  <c r="G8"/>
  <c r="A8"/>
  <c r="G7"/>
  <c r="A7"/>
  <c r="G6"/>
  <c r="A6"/>
  <c r="G5"/>
  <c r="E5"/>
  <c r="A5"/>
  <c r="G4"/>
  <c r="A4"/>
  <c r="G3"/>
  <c r="A3"/>
  <c r="J1"/>
  <c r="B1"/>
</calcChain>
</file>

<file path=xl/sharedStrings.xml><?xml version="1.0" encoding="utf-8"?>
<sst xmlns="http://schemas.openxmlformats.org/spreadsheetml/2006/main" count="53" uniqueCount="34">
  <si>
    <t>EXOTICS</t>
  </si>
  <si>
    <t>StatisticDate</t>
  </si>
  <si>
    <t>InstrumentTypeCode</t>
  </si>
  <si>
    <t>ShortName</t>
  </si>
  <si>
    <t>InstrumentDescription</t>
  </si>
  <si>
    <t>ExpiryDate</t>
  </si>
  <si>
    <t>Static Spot</t>
  </si>
  <si>
    <t>DELTA</t>
  </si>
  <si>
    <t>CANDO</t>
  </si>
  <si>
    <t>YHJQ</t>
  </si>
  <si>
    <t>Strike Resetting Put on DTOP</t>
  </si>
  <si>
    <t>YGSQ</t>
  </si>
  <si>
    <t>YGLQ</t>
  </si>
  <si>
    <t>Down-and-Out Barrier Call Spread on ALSI</t>
  </si>
  <si>
    <t>YHAQ</t>
  </si>
  <si>
    <t>Down-and-In Barrier Call Option on SBK</t>
  </si>
  <si>
    <t>YHBQ</t>
  </si>
  <si>
    <t>Down-and-In Barrier Call Option on BGA</t>
  </si>
  <si>
    <t>YHGQ</t>
  </si>
  <si>
    <t>Down-and-In Barrier Call Option on MTN</t>
  </si>
  <si>
    <t>YGRQ</t>
  </si>
  <si>
    <t>YGJQ</t>
  </si>
  <si>
    <t>YFTQ</t>
  </si>
  <si>
    <t>Up-and-In Barrier Call BIL</t>
  </si>
  <si>
    <t>YGGQ</t>
  </si>
  <si>
    <t>Down-and-In Barrier Put Option on LON</t>
  </si>
  <si>
    <t>YGKQ</t>
  </si>
  <si>
    <t>Up-and-In Barrier Call SAB</t>
  </si>
  <si>
    <t>YGOQ</t>
  </si>
  <si>
    <t>Floored Opti-Spread</t>
  </si>
  <si>
    <t>YGPQ</t>
  </si>
  <si>
    <t>YFSQ</t>
  </si>
  <si>
    <t>Stike Resetting Put on DTOP</t>
  </si>
  <si>
    <t>YHMQ</t>
  </si>
</sst>
</file>

<file path=xl/styles.xml><?xml version="1.0" encoding="utf-8"?>
<styleSheet xmlns="http://schemas.openxmlformats.org/spreadsheetml/2006/main">
  <numFmts count="2">
    <numFmt numFmtId="166" formatCode="0.000"/>
    <numFmt numFmtId="167" formatCode="0E+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C0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10" fontId="2" fillId="2" borderId="0" xfId="1" applyNumberFormat="1" applyFont="1" applyFill="1"/>
    <xf numFmtId="14" fontId="2" fillId="3" borderId="0" xfId="2" applyNumberFormat="1" applyFill="1"/>
    <xf numFmtId="0" fontId="2" fillId="4" borderId="0" xfId="2" applyFill="1"/>
    <xf numFmtId="14" fontId="3" fillId="2" borderId="0" xfId="1" applyNumberFormat="1" applyFont="1" applyFill="1"/>
    <xf numFmtId="0" fontId="4" fillId="5" borderId="1" xfId="2" applyFont="1" applyFill="1" applyBorder="1"/>
    <xf numFmtId="2" fontId="4" fillId="5" borderId="0" xfId="2" applyNumberFormat="1" applyFont="1" applyFill="1"/>
    <xf numFmtId="14" fontId="2" fillId="0" borderId="1" xfId="2" applyNumberFormat="1" applyFont="1" applyBorder="1"/>
    <xf numFmtId="0" fontId="2" fillId="0" borderId="1" xfId="2" applyFont="1" applyBorder="1"/>
    <xf numFmtId="2" fontId="2" fillId="0" borderId="0" xfId="2" applyNumberFormat="1"/>
    <xf numFmtId="0" fontId="2" fillId="0" borderId="1" xfId="2" applyBorder="1"/>
    <xf numFmtId="166" fontId="2" fillId="0" borderId="0" xfId="2" applyNumberFormat="1"/>
    <xf numFmtId="0" fontId="2" fillId="6" borderId="0" xfId="2" applyFill="1"/>
    <xf numFmtId="167" fontId="2" fillId="0" borderId="0" xfId="2" applyNumberFormat="1"/>
    <xf numFmtId="14" fontId="2" fillId="0" borderId="1" xfId="2" applyNumberFormat="1" applyFont="1" applyFill="1" applyBorder="1"/>
    <xf numFmtId="0" fontId="2" fillId="0" borderId="1" xfId="2" applyFont="1" applyFill="1" applyBorder="1"/>
    <xf numFmtId="2" fontId="2" fillId="0" borderId="0" xfId="2" applyNumberFormat="1" applyFill="1"/>
  </cellXfs>
  <cellStyles count="3">
    <cellStyle name="Normal" xfId="0" builtinId="0"/>
    <cellStyle name="Normal_EXOTICS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Valuations_Database/EXOTI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OTICS"/>
      <sheetName val="Exotic Checks"/>
      <sheetName val="Exotic Underlying"/>
      <sheetName val="Citi &amp; IDX"/>
      <sheetName val="Timer Puts"/>
      <sheetName val="Local Vol"/>
      <sheetName val="Sheet1"/>
      <sheetName val="Rand$ Vol"/>
      <sheetName val="SuperD"/>
      <sheetName val="IDX"/>
      <sheetName val="YieldX"/>
      <sheetName val="RSA Public Holidays"/>
    </sheetNames>
    <definedNames>
      <definedName name="ImportData"/>
      <definedName name="Volupdate"/>
    </definedNames>
    <sheetDataSet>
      <sheetData sheetId="0"/>
      <sheetData sheetId="1"/>
      <sheetData sheetId="2"/>
      <sheetData sheetId="3"/>
      <sheetData sheetId="4"/>
      <sheetData sheetId="5">
        <row r="3">
          <cell r="D3" t="str">
            <v>InstrumentTypeCode</v>
          </cell>
          <cell r="E3" t="str">
            <v>InstrumentDescription</v>
          </cell>
          <cell r="F3" t="str">
            <v>ExpiryDate</v>
          </cell>
          <cell r="G3" t="str">
            <v>Spot</v>
          </cell>
          <cell r="H3" t="str">
            <v>MTM</v>
          </cell>
          <cell r="I3" t="str">
            <v>Spot</v>
          </cell>
          <cell r="J3" t="str">
            <v>MTM</v>
          </cell>
          <cell r="K3" t="str">
            <v>DELTA</v>
          </cell>
        </row>
        <row r="4">
          <cell r="D4" t="str">
            <v>YFSQ</v>
          </cell>
          <cell r="E4" t="str">
            <v>Stike Resetting Put on DTOP</v>
          </cell>
          <cell r="F4">
            <v>41800</v>
          </cell>
          <cell r="G4">
            <v>385.22482523155514</v>
          </cell>
          <cell r="H4">
            <v>386.78815245102209</v>
          </cell>
          <cell r="I4">
            <v>381.4688275071249</v>
          </cell>
          <cell r="J4">
            <v>383.07406819114539</v>
          </cell>
          <cell r="K4">
            <v>-0.52483737913791884</v>
          </cell>
        </row>
        <row r="5">
          <cell r="D5" t="str">
            <v>YFTQ</v>
          </cell>
          <cell r="E5" t="str">
            <v>Up-and-In Barrier Call Option on BIL</v>
          </cell>
          <cell r="F5">
            <v>41809</v>
          </cell>
          <cell r="G5">
            <v>5.6951531762337027E-3</v>
          </cell>
          <cell r="H5">
            <v>5.7266931268197012E-3</v>
          </cell>
          <cell r="I5">
            <v>3.2927183231379331E-3</v>
          </cell>
          <cell r="J5">
            <v>3.3114614802923882E-3</v>
          </cell>
          <cell r="K5">
            <v>8.6589479392523803E-4</v>
          </cell>
        </row>
        <row r="6">
          <cell r="D6" t="str">
            <v>YGGQ</v>
          </cell>
          <cell r="E6" t="str">
            <v>Down-and-In Barrier Put Option on LON</v>
          </cell>
          <cell r="F6">
            <v>41809</v>
          </cell>
          <cell r="G6">
            <v>7.8069106734801608E-10</v>
          </cell>
          <cell r="H6">
            <v>7.8501456083890932E-10</v>
          </cell>
          <cell r="I6">
            <v>1.1558638490782869E-9</v>
          </cell>
          <cell r="J6">
            <v>1.162443378708924E-9</v>
          </cell>
          <cell r="K6">
            <v>-8.8389983233265748E-10</v>
          </cell>
        </row>
        <row r="7">
          <cell r="D7" t="str">
            <v>YGJQ</v>
          </cell>
          <cell r="E7" t="str">
            <v>Ladder Reset Put on DTOP</v>
          </cell>
          <cell r="F7">
            <v>41842</v>
          </cell>
          <cell r="G7">
            <v>87.615713110444275</v>
          </cell>
          <cell r="H7">
            <v>88.559473152576288</v>
          </cell>
          <cell r="I7">
            <v>92.555924713239321</v>
          </cell>
          <cell r="J7">
            <v>93.567426227741834</v>
          </cell>
          <cell r="K7">
            <v>-0.22102168497282171</v>
          </cell>
        </row>
        <row r="8">
          <cell r="D8" t="str">
            <v>YGKQ</v>
          </cell>
          <cell r="E8" t="str">
            <v>Up-and-In Barrier Call Option on SAB</v>
          </cell>
          <cell r="F8">
            <v>41809</v>
          </cell>
          <cell r="G8">
            <v>0.38105826058279657</v>
          </cell>
          <cell r="H8">
            <v>0.38316857409628063</v>
          </cell>
          <cell r="I8">
            <v>0.33046932395581585</v>
          </cell>
          <cell r="J8">
            <v>0.33235045615898823</v>
          </cell>
          <cell r="K8">
            <v>3.4905221322095718E-2</v>
          </cell>
        </row>
        <row r="9">
          <cell r="D9" t="str">
            <v>YGLQ</v>
          </cell>
          <cell r="E9" t="str">
            <v>Down-and-Out Barrier Call Spread on ALSI</v>
          </cell>
          <cell r="F9">
            <v>41900</v>
          </cell>
          <cell r="G9">
            <v>-2961.7110945108652</v>
          </cell>
          <cell r="H9">
            <v>-3021.8490096348637</v>
          </cell>
          <cell r="I9">
            <v>-2666.8952904083449</v>
          </cell>
          <cell r="J9">
            <v>-2721.4776585978434</v>
          </cell>
          <cell r="K9">
            <v>-0.69054299545363962</v>
          </cell>
        </row>
        <row r="10">
          <cell r="D10" t="str">
            <v>YGOQ</v>
          </cell>
          <cell r="E10" t="str">
            <v>Floor Opti Spread</v>
          </cell>
          <cell r="F10">
            <v>41809</v>
          </cell>
          <cell r="G10">
            <v>198.6952790967043</v>
          </cell>
          <cell r="H10">
            <v>199.79566026125894</v>
          </cell>
          <cell r="I10">
            <v>187.12753012011737</v>
          </cell>
          <cell r="J10">
            <v>188.19271710569103</v>
          </cell>
          <cell r="K10">
            <v>3.0161873709619922</v>
          </cell>
        </row>
        <row r="11">
          <cell r="D11" t="str">
            <v>YGPQ</v>
          </cell>
          <cell r="E11" t="str">
            <v>Floor Opti Spread</v>
          </cell>
          <cell r="F11">
            <v>41809</v>
          </cell>
          <cell r="G11">
            <v>302.50940063144623</v>
          </cell>
          <cell r="H11">
            <v>304.18470790632898</v>
          </cell>
          <cell r="I11">
            <v>291.22736253885006</v>
          </cell>
          <cell r="J11">
            <v>292.88511752669285</v>
          </cell>
          <cell r="K11">
            <v>3.6186872440467006</v>
          </cell>
        </row>
        <row r="12">
          <cell r="D12" t="str">
            <v>YGRQ</v>
          </cell>
          <cell r="E12" t="str">
            <v>Ladder Reset Put on DTOP</v>
          </cell>
          <cell r="F12">
            <v>41884</v>
          </cell>
          <cell r="G12">
            <v>52.878105096777738</v>
          </cell>
          <cell r="H12">
            <v>53.810495485586877</v>
          </cell>
          <cell r="I12">
            <v>65.102763203859041</v>
          </cell>
          <cell r="J12">
            <v>66.261142174244782</v>
          </cell>
          <cell r="K12">
            <v>-0.1167850905429639</v>
          </cell>
        </row>
        <row r="13">
          <cell r="D13" t="str">
            <v>YGSQ</v>
          </cell>
          <cell r="E13" t="str">
            <v>Ladder Reset Put on DTOP</v>
          </cell>
          <cell r="F13">
            <v>41927</v>
          </cell>
          <cell r="G13">
            <v>243.54161700282941</v>
          </cell>
          <cell r="H13">
            <v>249.60345750065818</v>
          </cell>
          <cell r="I13">
            <v>243.63000027476181</v>
          </cell>
          <cell r="J13">
            <v>249.73390676916551</v>
          </cell>
          <cell r="K13">
            <v>-0.21802201368459684</v>
          </cell>
        </row>
        <row r="14">
          <cell r="D14" t="str">
            <v>YHAQ</v>
          </cell>
          <cell r="E14" t="str">
            <v>Up-and-In Barrier Call Option on SBK</v>
          </cell>
          <cell r="F14">
            <v>41900</v>
          </cell>
          <cell r="G14">
            <v>0.34429269072073865</v>
          </cell>
          <cell r="H14">
            <v>0.3512835969744752</v>
          </cell>
          <cell r="I14">
            <v>0.38445484339576552</v>
          </cell>
          <cell r="J14">
            <v>0.39232333972928701</v>
          </cell>
          <cell r="K14">
            <v>-3.6292619673817771E-2</v>
          </cell>
        </row>
        <row r="15">
          <cell r="D15" t="str">
            <v>YHBQ</v>
          </cell>
          <cell r="E15" t="str">
            <v>Up-and-In Barrier Call Option on BGA</v>
          </cell>
          <cell r="F15">
            <v>41900</v>
          </cell>
          <cell r="G15">
            <v>0.31397451070453997</v>
          </cell>
          <cell r="H15">
            <v>0.32034980251164552</v>
          </cell>
          <cell r="I15">
            <v>0.31063375106939617</v>
          </cell>
          <cell r="J15">
            <v>0.31699137817006828</v>
          </cell>
          <cell r="K15">
            <v>-3.3005962113307585E-2</v>
          </cell>
        </row>
        <row r="16">
          <cell r="D16" t="str">
            <v>YHGQ</v>
          </cell>
          <cell r="E16" t="str">
            <v>Down-and-In Barrier Call Option on MTN</v>
          </cell>
          <cell r="F16">
            <v>41900</v>
          </cell>
          <cell r="G16">
            <v>1.4355524050437154</v>
          </cell>
          <cell r="H16">
            <v>1.4647014766228355</v>
          </cell>
          <cell r="I16">
            <v>1.3917531029024772</v>
          </cell>
          <cell r="J16">
            <v>1.4202376034243813</v>
          </cell>
          <cell r="K16">
            <v>-9.3384750312254419E-2</v>
          </cell>
        </row>
        <row r="17">
          <cell r="D17" t="str">
            <v>YHJQ</v>
          </cell>
          <cell r="E17" t="str">
            <v>Strike Resetting Put on DTOP</v>
          </cell>
          <cell r="F17">
            <v>41970</v>
          </cell>
          <cell r="G17">
            <v>181.89317762424793</v>
          </cell>
          <cell r="H17">
            <v>187.78472132761527</v>
          </cell>
          <cell r="I17">
            <v>186.61136456801779</v>
          </cell>
          <cell r="J17">
            <v>192.68690716426863</v>
          </cell>
          <cell r="K17">
            <v>0.12498772906708028</v>
          </cell>
        </row>
        <row r="18">
          <cell r="D18" t="str">
            <v>YHMQ</v>
          </cell>
          <cell r="E18" t="str">
            <v>Strike Resetting Put on DTOP</v>
          </cell>
          <cell r="F18">
            <v>42018</v>
          </cell>
          <cell r="G18">
            <v>166.25972365300282</v>
          </cell>
          <cell r="H18">
            <v>172.84928640047616</v>
          </cell>
          <cell r="I18">
            <v>158.23161434910611</v>
          </cell>
          <cell r="J18">
            <v>164.51774999404398</v>
          </cell>
          <cell r="K18">
            <v>7.5293068288661225E-2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osing Prices"/>
      <sheetName val="Summury"/>
      <sheetName val="FCO Prices Original"/>
      <sheetName val="SAFEX Close Out"/>
      <sheetName val="IDX Closing Prices"/>
      <sheetName val="YXFullZeroes"/>
      <sheetName val="SwapCurveFeb2014"/>
      <sheetName val="ALSI"/>
      <sheetName val="DTOP"/>
      <sheetName val="ABLQ"/>
      <sheetName val="ACLQ"/>
      <sheetName val="AGLQ"/>
      <sheetName val="AEGQ"/>
      <sheetName val="AMSQ"/>
      <sheetName val="ANGQ"/>
      <sheetName val="APNQ"/>
      <sheetName val="ARIQ"/>
      <sheetName val="BAWQ"/>
      <sheetName val="BGAQ"/>
      <sheetName val="BILQ"/>
      <sheetName val="CFRQ"/>
      <sheetName val="EXXQ"/>
      <sheetName val="FSRQ"/>
      <sheetName val="GFIQ"/>
      <sheetName val="HARQ"/>
      <sheetName val="IMPQ"/>
      <sheetName val="INLQ"/>
      <sheetName val="IPLQ"/>
      <sheetName val="JDGQ"/>
      <sheetName val="LHCQ"/>
      <sheetName val="LONQ"/>
      <sheetName val="MTNQ"/>
      <sheetName val="MURQ"/>
      <sheetName val="MNDQ"/>
      <sheetName val="MPCQ"/>
      <sheetName val="NPNQ"/>
      <sheetName val="NXDQ"/>
      <sheetName val="OMLQ"/>
      <sheetName val="PIKQ"/>
      <sheetName val="RMHQ"/>
      <sheetName val="SABQ"/>
      <sheetName val="SAPQ"/>
      <sheetName val="SBKQ"/>
      <sheetName val="SOLQ"/>
      <sheetName val="SHFQ"/>
      <sheetName val="SHPQ"/>
      <sheetName val="TBSQ"/>
      <sheetName val="TFGQ"/>
      <sheetName val="VODQ"/>
      <sheetName val="WBOQ"/>
      <sheetName val="WHLQ"/>
      <sheetName val="YFSQ"/>
      <sheetName val="YFOQ"/>
      <sheetName val="YFTQ"/>
      <sheetName val="YGGQ"/>
      <sheetName val="YGJQ"/>
      <sheetName val="YGKQ"/>
      <sheetName val="YGLQ"/>
      <sheetName val="YGRQ"/>
      <sheetName val="YGSQ"/>
      <sheetName val="YHAQ"/>
      <sheetName val="YHBQ"/>
      <sheetName val="YHGQ"/>
      <sheetName val="YHJQ"/>
      <sheetName val="YHMQ"/>
      <sheetName val="Tepmlate"/>
      <sheetName val="IMR_ALL"/>
      <sheetName val="YGOQ"/>
      <sheetName val="YGPQ"/>
      <sheetName val="Safex Skew New"/>
      <sheetName val="Safex Skew Collect"/>
      <sheetName val="MTM Collection Sheet"/>
      <sheetName val="Public Holidays"/>
      <sheetName val="IMR_Teplate"/>
      <sheetName val="New IMR"/>
      <sheetName val="Sheet11"/>
      <sheetName val="IMRVVVV"/>
      <sheetName val=" DR Test"/>
      <sheetName val="TepmlateMC"/>
      <sheetName val="OverNight"/>
      <sheetName val="TestTest"/>
      <sheetName val="CDCE_"/>
      <sheetName val="Single Future Contract"/>
      <sheetName val="Anelisa-WTI"/>
      <sheetName val="Sheet2"/>
      <sheetName val="Test 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">
          <cell r="B1">
            <v>41773</v>
          </cell>
        </row>
      </sheetData>
      <sheetData sheetId="52"/>
      <sheetData sheetId="53">
        <row r="1">
          <cell r="B1">
            <v>41533</v>
          </cell>
        </row>
      </sheetData>
      <sheetData sheetId="54">
        <row r="1">
          <cell r="B1">
            <v>41565</v>
          </cell>
        </row>
      </sheetData>
      <sheetData sheetId="55">
        <row r="1">
          <cell r="B1">
            <v>41576</v>
          </cell>
        </row>
      </sheetData>
      <sheetData sheetId="56">
        <row r="1">
          <cell r="B1">
            <v>41599</v>
          </cell>
        </row>
      </sheetData>
      <sheetData sheetId="57">
        <row r="1">
          <cell r="B1">
            <v>41606</v>
          </cell>
        </row>
        <row r="3">
          <cell r="B3">
            <v>41900</v>
          </cell>
        </row>
      </sheetData>
      <sheetData sheetId="58">
        <row r="1">
          <cell r="B1">
            <v>41621</v>
          </cell>
        </row>
      </sheetData>
      <sheetData sheetId="59">
        <row r="1">
          <cell r="B1">
            <v>41659</v>
          </cell>
        </row>
      </sheetData>
      <sheetData sheetId="60">
        <row r="1">
          <cell r="B1">
            <v>41674</v>
          </cell>
        </row>
      </sheetData>
      <sheetData sheetId="61">
        <row r="1">
          <cell r="B1">
            <v>41674</v>
          </cell>
        </row>
      </sheetData>
      <sheetData sheetId="62">
        <row r="1">
          <cell r="B1">
            <v>41696</v>
          </cell>
        </row>
      </sheetData>
      <sheetData sheetId="63">
        <row r="1">
          <cell r="B1">
            <v>41710</v>
          </cell>
        </row>
      </sheetData>
      <sheetData sheetId="64">
        <row r="1">
          <cell r="B1">
            <v>41753</v>
          </cell>
        </row>
      </sheetData>
      <sheetData sheetId="65"/>
      <sheetData sheetId="66"/>
      <sheetData sheetId="67">
        <row r="1">
          <cell r="B1">
            <v>41610</v>
          </cell>
        </row>
      </sheetData>
      <sheetData sheetId="68">
        <row r="1">
          <cell r="B1">
            <v>41611</v>
          </cell>
        </row>
      </sheetData>
      <sheetData sheetId="69"/>
      <sheetData sheetId="70"/>
      <sheetData sheetId="71"/>
      <sheetData sheetId="72"/>
      <sheetData sheetId="73"/>
      <sheetData sheetId="74">
        <row r="4">
          <cell r="A4" t="str">
            <v>YFSQ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G1" sqref="G1"/>
    </sheetView>
  </sheetViews>
  <sheetFormatPr defaultRowHeight="15"/>
  <cols>
    <col min="2" max="2" width="20" bestFit="1" customWidth="1"/>
    <col min="7" max="7" width="10.140625" bestFit="1" customWidth="1"/>
  </cols>
  <sheetData>
    <row r="1" spans="1:10">
      <c r="A1" s="1" t="s">
        <v>0</v>
      </c>
      <c r="B1" s="2">
        <f ca="1">TODAY()</f>
        <v>41773</v>
      </c>
      <c r="C1" s="3"/>
      <c r="D1" s="3"/>
      <c r="E1" s="1"/>
      <c r="F1" s="1"/>
      <c r="G1" s="4"/>
      <c r="H1" s="1"/>
      <c r="I1" s="1"/>
      <c r="J1" s="1" t="str">
        <f>IF(ISNUMBER(VLOOKUP(C1,'[1]Local Vol'!$D$4:$H$71,8,FALSE)),VLOOKUP(C1,'[1]Local Vol'!$D$4:$H$71,8,FALSE),"")</f>
        <v/>
      </c>
    </row>
    <row r="2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pans="1:10">
      <c r="A3" s="7">
        <f t="shared" ref="A3:A13" ca="1" si="0">TODAY()</f>
        <v>41773</v>
      </c>
      <c r="B3" s="8" t="s">
        <v>8</v>
      </c>
      <c r="C3" s="8" t="s">
        <v>9</v>
      </c>
      <c r="D3" s="8" t="s">
        <v>10</v>
      </c>
      <c r="E3" s="7">
        <v>41970</v>
      </c>
      <c r="F3" s="9">
        <v>181.89317762424793</v>
      </c>
      <c r="G3" s="1">
        <f>IF(ISNUMBER(VLOOKUP(C3,'[1]Local Vol'!$D$3:$K$200,8,FALSE)),VLOOKUP(C3,'[1]Local Vol'!$D$4:$K$200,8,FALSE),"")</f>
        <v>0.12498772906708028</v>
      </c>
    </row>
    <row r="4" spans="1:10">
      <c r="A4" s="7">
        <f t="shared" ca="1" si="0"/>
        <v>41773</v>
      </c>
      <c r="B4" s="8" t="s">
        <v>8</v>
      </c>
      <c r="C4" s="8" t="s">
        <v>11</v>
      </c>
      <c r="D4" s="8" t="s">
        <v>10</v>
      </c>
      <c r="E4" s="7">
        <v>41927</v>
      </c>
      <c r="F4" s="9">
        <v>243.54161700282941</v>
      </c>
      <c r="G4" s="1">
        <f>IF(ISNUMBER(VLOOKUP(C4,'[1]Local Vol'!$D$3:$K$200,8,FALSE)),VLOOKUP(C4,'[1]Local Vol'!$D$4:$K$200,8,FALSE),"")</f>
        <v>-0.21802201368459684</v>
      </c>
    </row>
    <row r="5" spans="1:10">
      <c r="A5" s="7">
        <f t="shared" ca="1" si="0"/>
        <v>41773</v>
      </c>
      <c r="B5" s="8" t="s">
        <v>8</v>
      </c>
      <c r="C5" s="8" t="s">
        <v>12</v>
      </c>
      <c r="D5" s="8" t="s">
        <v>13</v>
      </c>
      <c r="E5" s="7">
        <f>[2]YGLQ!$B$3</f>
        <v>41900</v>
      </c>
      <c r="F5" s="9">
        <v>-2961.7110945108652</v>
      </c>
      <c r="G5" s="1">
        <f>IF(ISNUMBER(VLOOKUP(C5,'[1]Local Vol'!$D$3:$K$200,8,FALSE)),VLOOKUP(C5,'[1]Local Vol'!$D$4:$K$200,8,FALSE),"")</f>
        <v>-0.69054299545363962</v>
      </c>
    </row>
    <row r="6" spans="1:10">
      <c r="A6" s="7">
        <f t="shared" ca="1" si="0"/>
        <v>41773</v>
      </c>
      <c r="B6" s="10" t="s">
        <v>8</v>
      </c>
      <c r="C6" s="10" t="s">
        <v>14</v>
      </c>
      <c r="D6" s="10" t="s">
        <v>15</v>
      </c>
      <c r="E6" s="7">
        <v>41900</v>
      </c>
      <c r="F6" s="11">
        <v>0.34429269072073865</v>
      </c>
      <c r="G6" s="12">
        <f>IF(ISNUMBER(VLOOKUP(C6,'[1]Local Vol'!$D$3:$K$200,8,FALSE)),VLOOKUP(C6,'[1]Local Vol'!$D$4:$K$200,8,FALSE),"")</f>
        <v>-3.6292619673817771E-2</v>
      </c>
    </row>
    <row r="7" spans="1:10">
      <c r="A7" s="7">
        <f t="shared" ca="1" si="0"/>
        <v>41773</v>
      </c>
      <c r="B7" s="10" t="s">
        <v>8</v>
      </c>
      <c r="C7" s="10" t="s">
        <v>16</v>
      </c>
      <c r="D7" s="10" t="s">
        <v>17</v>
      </c>
      <c r="E7" s="7">
        <v>41900</v>
      </c>
      <c r="F7" s="11">
        <v>0.31397451070453997</v>
      </c>
      <c r="G7" s="12">
        <f>IF(ISNUMBER(VLOOKUP(C7,'[1]Local Vol'!$D$3:$K$200,8,FALSE)),VLOOKUP(C7,'[1]Local Vol'!$D$4:$K$200,8,FALSE),"")</f>
        <v>-3.3005962113307585E-2</v>
      </c>
    </row>
    <row r="8" spans="1:10">
      <c r="A8" s="7">
        <f t="shared" ca="1" si="0"/>
        <v>41773</v>
      </c>
      <c r="B8" s="10" t="s">
        <v>8</v>
      </c>
      <c r="C8" s="10" t="s">
        <v>18</v>
      </c>
      <c r="D8" s="10" t="s">
        <v>19</v>
      </c>
      <c r="E8" s="7">
        <v>41900</v>
      </c>
      <c r="F8" s="11">
        <v>1.4355524050437154</v>
      </c>
      <c r="G8" s="12">
        <f>IF(ISNUMBER(VLOOKUP(C8,'[1]Local Vol'!$D$3:$K$200,8,FALSE)),VLOOKUP(C8,'[1]Local Vol'!$D$4:$K$200,8,FALSE),"")</f>
        <v>-9.3384750312254419E-2</v>
      </c>
    </row>
    <row r="9" spans="1:10">
      <c r="A9" s="7">
        <f t="shared" ca="1" si="0"/>
        <v>41773</v>
      </c>
      <c r="B9" s="10" t="s">
        <v>8</v>
      </c>
      <c r="C9" s="10" t="s">
        <v>20</v>
      </c>
      <c r="D9" s="8" t="s">
        <v>10</v>
      </c>
      <c r="E9" s="7">
        <v>41884</v>
      </c>
      <c r="F9" s="9">
        <v>52.878105096777738</v>
      </c>
      <c r="G9" s="12">
        <f>IF(ISNUMBER(VLOOKUP(C9,'[1]Local Vol'!$D$3:$K$200,8,FALSE)),VLOOKUP(C9,'[1]Local Vol'!$D$4:$K$200,8,FALSE),"")</f>
        <v>-0.1167850905429639</v>
      </c>
    </row>
    <row r="10" spans="1:10">
      <c r="A10" s="7">
        <f t="shared" ca="1" si="0"/>
        <v>41773</v>
      </c>
      <c r="B10" s="10" t="s">
        <v>8</v>
      </c>
      <c r="C10" s="10" t="s">
        <v>21</v>
      </c>
      <c r="D10" s="8" t="s">
        <v>10</v>
      </c>
      <c r="E10" s="7">
        <v>41842</v>
      </c>
      <c r="F10" s="9">
        <v>87.615713110444275</v>
      </c>
      <c r="G10" s="12">
        <f>IF(ISNUMBER(VLOOKUP(C10,'[1]Local Vol'!$D$3:$K$200,8,FALSE)),VLOOKUP(C10,'[1]Local Vol'!$D$4:$K$200,8,FALSE),"")</f>
        <v>-0.22102168497282171</v>
      </c>
    </row>
    <row r="11" spans="1:10">
      <c r="A11" s="7">
        <f t="shared" ca="1" si="0"/>
        <v>41773</v>
      </c>
      <c r="B11" s="8" t="s">
        <v>8</v>
      </c>
      <c r="C11" s="8" t="s">
        <v>22</v>
      </c>
      <c r="D11" s="8" t="s">
        <v>23</v>
      </c>
      <c r="E11" s="7">
        <v>41809</v>
      </c>
      <c r="F11" s="9">
        <v>5.6951531762337027E-3</v>
      </c>
      <c r="G11" s="1">
        <f>IF(ISNUMBER(VLOOKUP(C11,'[1]Local Vol'!$D$3:$K$200,8,FALSE)),VLOOKUP(C11,'[1]Local Vol'!$D$4:$K$200,8,FALSE),"")</f>
        <v>8.6589479392523803E-4</v>
      </c>
    </row>
    <row r="12" spans="1:10">
      <c r="A12" s="7">
        <f t="shared" ca="1" si="0"/>
        <v>41773</v>
      </c>
      <c r="B12" s="10" t="s">
        <v>8</v>
      </c>
      <c r="C12" s="10" t="s">
        <v>24</v>
      </c>
      <c r="D12" s="10" t="s">
        <v>25</v>
      </c>
      <c r="E12" s="7">
        <v>41809</v>
      </c>
      <c r="F12" s="13">
        <v>7.8069106734801608E-10</v>
      </c>
      <c r="G12" s="12">
        <f>IF(ISNUMBER(VLOOKUP(C12,'[1]Local Vol'!$D$3:$K$200,8,FALSE)),VLOOKUP(C12,'[1]Local Vol'!$D$4:$K$200,8,FALSE),"")</f>
        <v>-8.8389983233265748E-10</v>
      </c>
    </row>
    <row r="13" spans="1:10">
      <c r="A13" s="7">
        <f t="shared" ca="1" si="0"/>
        <v>41773</v>
      </c>
      <c r="B13" s="8" t="s">
        <v>8</v>
      </c>
      <c r="C13" s="8" t="s">
        <v>26</v>
      </c>
      <c r="D13" s="8" t="s">
        <v>27</v>
      </c>
      <c r="E13" s="7">
        <v>41809</v>
      </c>
      <c r="F13" s="9">
        <v>0.38105826058279657</v>
      </c>
      <c r="G13" s="1">
        <f>IF(ISNUMBER(VLOOKUP(C13,'[1]Local Vol'!$D$3:$K$200,8,FALSE)),VLOOKUP(C13,'[1]Local Vol'!$D$4:$K$200,8,FALSE),"")</f>
        <v>3.4905221322095718E-2</v>
      </c>
    </row>
    <row r="14" spans="1:10">
      <c r="A14" s="14">
        <v>41326</v>
      </c>
      <c r="B14" s="15" t="s">
        <v>8</v>
      </c>
      <c r="C14" s="15" t="s">
        <v>28</v>
      </c>
      <c r="D14" s="15" t="s">
        <v>29</v>
      </c>
      <c r="E14" s="14">
        <v>41809</v>
      </c>
      <c r="F14" s="16">
        <v>198.6952790967043</v>
      </c>
      <c r="G14" s="1">
        <f>IF(ISNUMBER(VLOOKUP(C14,'[1]Local Vol'!$D$3:$K$200,8,FALSE)),VLOOKUP(C14,'[1]Local Vol'!$D$4:$K$200,8,FALSE),"")</f>
        <v>3.0161873709619922</v>
      </c>
    </row>
    <row r="15" spans="1:10">
      <c r="A15" s="14">
        <v>41326</v>
      </c>
      <c r="B15" s="15" t="s">
        <v>8</v>
      </c>
      <c r="C15" s="15" t="s">
        <v>30</v>
      </c>
      <c r="D15" s="15" t="s">
        <v>29</v>
      </c>
      <c r="E15" s="14">
        <v>41809</v>
      </c>
      <c r="F15" s="16">
        <v>302.50940063144623</v>
      </c>
      <c r="G15" s="1">
        <f>IF(ISNUMBER(VLOOKUP(C15,'[1]Local Vol'!$D$3:$K$200,8,FALSE)),VLOOKUP(C15,'[1]Local Vol'!$D$4:$K$200,8,FALSE),"")</f>
        <v>3.6186872440467006</v>
      </c>
    </row>
    <row r="16" spans="1:10">
      <c r="A16" s="7">
        <f ca="1">TODAY()</f>
        <v>41773</v>
      </c>
      <c r="B16" s="8" t="s">
        <v>8</v>
      </c>
      <c r="C16" s="8" t="s">
        <v>31</v>
      </c>
      <c r="D16" s="8" t="s">
        <v>32</v>
      </c>
      <c r="E16" s="7">
        <v>41800</v>
      </c>
      <c r="F16" s="9">
        <v>385.22482523155514</v>
      </c>
      <c r="G16" s="1">
        <f>IF(ISNUMBER(VLOOKUP(C16,'[1]Local Vol'!$D$3:$K$200,8,FALSE)),VLOOKUP(C16,'[1]Local Vol'!$D$4:$K$200,8,FALSE),"")</f>
        <v>-0.52483737913791884</v>
      </c>
    </row>
    <row r="17" spans="1:7">
      <c r="A17" s="7">
        <f ca="1">TODAY()</f>
        <v>41773</v>
      </c>
      <c r="B17" s="8" t="s">
        <v>8</v>
      </c>
      <c r="C17" s="8" t="s">
        <v>33</v>
      </c>
      <c r="D17" s="8" t="s">
        <v>32</v>
      </c>
      <c r="E17" s="7">
        <v>42018</v>
      </c>
      <c r="F17" s="9">
        <v>166.25972365300282</v>
      </c>
      <c r="G17" s="1">
        <f>IF(ISNUMBER(VLOOKUP(C17,'[1]Local Vol'!$D$3:$K$200,8,FALSE)),VLOOKUP(C17,'[1]Local Vol'!$D$4:$K$200,8,FALSE),"")</f>
        <v>7.5293068288661225E-2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JSE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2014-05-14T15:31:03Z</dcterms:created>
  <dcterms:modified xsi:type="dcterms:W3CDTF">2014-05-14T15:32:52Z</dcterms:modified>
</cp:coreProperties>
</file>